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hikarinoko-hoikuenn_com\20191231_docs\"/>
    </mc:Choice>
  </mc:AlternateContent>
  <xr:revisionPtr revIDLastSave="0" documentId="8_{7FC6E394-5E91-4E6B-94B5-AAF77A0302C7}" xr6:coauthVersionLast="45" xr6:coauthVersionMax="45" xr10:uidLastSave="{00000000-0000-0000-0000-000000000000}"/>
  <bookViews>
    <workbookView xWindow="13530" yWindow="3720" windowWidth="14880" windowHeight="11385" xr2:uid="{9CD7F456-64C3-4AF8-8D58-2927212CB61C}"/>
  </bookViews>
  <sheets>
    <sheet name="ひかりの子保育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I47" i="1"/>
  <c r="E47" i="1"/>
  <c r="I46" i="1"/>
  <c r="E46" i="1"/>
  <c r="I45" i="1"/>
  <c r="E45" i="1"/>
  <c r="I44" i="1"/>
  <c r="E44" i="1"/>
  <c r="H43" i="1"/>
  <c r="H51" i="1" s="1"/>
  <c r="G43" i="1"/>
  <c r="G51" i="1" s="1"/>
  <c r="I51" i="1" s="1"/>
  <c r="E43" i="1"/>
  <c r="I42" i="1"/>
  <c r="E42" i="1"/>
  <c r="I41" i="1"/>
  <c r="E41" i="1"/>
  <c r="E40" i="1"/>
  <c r="E39" i="1"/>
  <c r="I38" i="1"/>
  <c r="E38" i="1"/>
  <c r="I37" i="1"/>
  <c r="E37" i="1"/>
  <c r="I36" i="1"/>
  <c r="E36" i="1"/>
  <c r="I35" i="1"/>
  <c r="D35" i="1"/>
  <c r="E35" i="1" s="1"/>
  <c r="C35" i="1"/>
  <c r="I34" i="1"/>
  <c r="E34" i="1"/>
  <c r="I33" i="1"/>
  <c r="E33" i="1"/>
  <c r="I32" i="1"/>
  <c r="E32" i="1"/>
  <c r="I31" i="1"/>
  <c r="E31" i="1"/>
  <c r="I30" i="1"/>
  <c r="D30" i="1"/>
  <c r="C30" i="1"/>
  <c r="E30" i="1" s="1"/>
  <c r="H29" i="1"/>
  <c r="G29" i="1"/>
  <c r="C29" i="1"/>
  <c r="I28" i="1"/>
  <c r="I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G7" i="1"/>
  <c r="D7" i="1"/>
  <c r="C7" i="1"/>
  <c r="E7" i="1" s="1"/>
  <c r="D29" i="1" l="1"/>
  <c r="D52" i="1" s="1"/>
  <c r="I29" i="1"/>
  <c r="I43" i="1"/>
  <c r="G39" i="1"/>
  <c r="H39" i="1"/>
  <c r="H52" i="1" s="1"/>
  <c r="C52" i="1"/>
  <c r="E52" i="1" s="1"/>
  <c r="G52" i="1"/>
  <c r="I52" i="1" s="1"/>
  <c r="I39" i="1"/>
  <c r="E29" i="1"/>
  <c r="I7" i="1"/>
</calcChain>
</file>

<file path=xl/sharedStrings.xml><?xml version="1.0" encoding="utf-8"?>
<sst xmlns="http://schemas.openxmlformats.org/spreadsheetml/2006/main" count="99" uniqueCount="91">
  <si>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</si>
  <si>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</si>
  <si>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</si>
  <si>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</si>
  <si>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</si>
  <si>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</si>
  <si>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</si>
  <si>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</si>
  <si>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</si>
  <si>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</si>
  <si>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</si>
  <si>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</si>
  <si>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</si>
  <si>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</si>
  <si>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</si>
  <si>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</si>
  <si>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</si>
  <si>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</si>
  <si>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支払手形</t>
  </si>
  <si>
    <t>　未収収益</t>
  </si>
  <si>
    <t>　１年以内返済予定設備資金借入金</t>
  </si>
  <si>
    <t>　貯蔵品</t>
  </si>
  <si>
    <t>　１年以内返済予定長期運営資金借入金</t>
  </si>
  <si>
    <t>　給食用材料</t>
  </si>
  <si>
    <t>　１年以内返済予定リース債務</t>
  </si>
  <si>
    <t>　立替金</t>
  </si>
  <si>
    <t>　１年以内返済予定役員等長期借入金</t>
  </si>
  <si>
    <t>　前払金</t>
  </si>
  <si>
    <t>　１年以内返済予定事業区分間長期借入金</t>
  </si>
  <si>
    <t>　前払費用</t>
  </si>
  <si>
    <t>　１年以内返済予定拠点区分間長期借入金</t>
  </si>
  <si>
    <t>　１年以内回収予定長期貸付金</t>
  </si>
  <si>
    <t>　１年以内支払予定長期未払金</t>
  </si>
  <si>
    <t>　１年以内回収予定事業区分間長期貸付金</t>
  </si>
  <si>
    <t>　未払費用</t>
  </si>
  <si>
    <t>　１年以内回収予定拠点区分間長期貸付金</t>
  </si>
  <si>
    <t>　預り金</t>
  </si>
  <si>
    <t>　短期貸付金</t>
  </si>
  <si>
    <t>　職員預り金</t>
  </si>
  <si>
    <t>　事業区分間貸付金</t>
  </si>
  <si>
    <t>　前受金</t>
  </si>
  <si>
    <t>　拠点区分間貸付金</t>
  </si>
  <si>
    <t>　前受収益</t>
  </si>
  <si>
    <t>　仮払金</t>
  </si>
  <si>
    <t>　事業区分間借入金</t>
  </si>
  <si>
    <t>　その他の流動資産</t>
  </si>
  <si>
    <t>　拠点区分間借入金</t>
  </si>
  <si>
    <t>　徴収不能引当金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</si>
  <si>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</si>
  <si>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</si>
  <si>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</si>
  <si>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</si>
  <si>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</si>
  <si>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</si>
  <si>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</si>
  <si>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</si>
  <si>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</si>
  <si>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</si>
  <si>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事業区分間長期借入金</t>
  </si>
  <si>
    <t>　定期預金</t>
  </si>
  <si>
    <t>　拠点区分間長期借入金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</si>
  <si>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</si>
  <si>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</si>
  <si>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</si>
  <si>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</si>
  <si>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</si>
  <si>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</si>
  <si>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</si>
  <si>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</si>
  <si>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</si>
  <si>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</si>
  <si>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器具及び備品</t>
  </si>
  <si>
    <t>純資産の部</t>
  </si>
  <si>
    <t>　ソフトウェア</t>
  </si>
  <si>
    <t>基本金</t>
  </si>
  <si>
    <t>　長期貸付金</t>
  </si>
  <si>
    <t>国庫補助金等特別積立金</t>
  </si>
  <si>
    <t>　事業区分間長期貸付金</t>
  </si>
  <si>
    <t>その他の積立金</t>
  </si>
  <si>
    <t>　拠点区分間長期貸付金</t>
  </si>
  <si>
    <t>　施設整備積立金</t>
  </si>
  <si>
    <t>　退職給付引当資産</t>
  </si>
  <si>
    <t>　人件費積立金</t>
  </si>
  <si>
    <t>　長期預り金積立資産</t>
  </si>
  <si>
    <t>次期繰越活動増減差額</t>
  </si>
  <si>
    <t>（うち当期活動増減差額）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</si>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</sst>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9304863F-B2AC-40CF-9851-8352A80C38F2}"/>
    <cellStyle name="標準 3" xfId="2" xr:uid="{1D8FBE21-72FB-40FF-B8A4-51DE87CE6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9AD6-C71A-47B0-AC91-5E47A2049899}">
  <sheetPr>
    <pageSetUpPr fitToPage="1"/>
  </sheetPr>
  <dimension ref="A1:I52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 x14ac:dyDescent="0.4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x14ac:dyDescent="0.4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x14ac:dyDescent="0.4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 x14ac:dyDescent="0.4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x14ac:dyDescent="0.4">
      <c r="A7" s="1"/>
      <c r="B7" s="8" t="s">
        <v>9</v>
      </c>
      <c r="C7" s="9">
        <f>+C8+C9+C10+C11+C12+C13+C14+C15+C16+C17+C18+C19+C20+C21+C22+C23+C24+C25-ABS(C26)</f>
        <v>19583163</v>
      </c>
      <c r="D7" s="9">
        <f>+D8+D9+D10+D11+D12+D13+D14+D15+D16+D17+D18+D19+D20+D21+D22+D23+D24+D25-ABS(D26)</f>
        <v>25609287</v>
      </c>
      <c r="E7" s="9">
        <f>C7-D7</f>
        <v>-6026124</v>
      </c>
      <c r="F7" s="8" t="s">
        <v>10</v>
      </c>
      <c r="G7" s="9">
        <f>+G8+G9+G10+G11+G12+G13+G14+G15+G16+G17+G18+G19+G20+G21+G22+G23+G24+G25+G26+G27+G28</f>
        <v>10460682</v>
      </c>
      <c r="H7" s="9">
        <f>+H8+H9+H10+H11+H12+H13+H14+H15+H16+H17+H18+H19+H20+H21+H22+H23+H24+H25+H26+H27+H28</f>
        <v>9739730</v>
      </c>
      <c r="I7" s="9">
        <f>G7-H7</f>
        <v>720952</v>
      </c>
    </row>
    <row r="8" spans="1:9" x14ac:dyDescent="0.4">
      <c r="A8" s="1"/>
      <c r="B8" s="10" t="s">
        <v>11</v>
      </c>
      <c r="C8" s="11">
        <v>12930093</v>
      </c>
      <c r="D8" s="11">
        <v>18778327</v>
      </c>
      <c r="E8" s="11">
        <f t="shared" ref="E8:E52" si="0">C8-D8</f>
        <v>-5848234</v>
      </c>
      <c r="F8" s="10" t="s">
        <v>12</v>
      </c>
      <c r="G8" s="11"/>
      <c r="H8" s="11"/>
      <c r="I8" s="11">
        <f t="shared" ref="I8:I52" si="1">G8-H8</f>
        <v>0</v>
      </c>
    </row>
    <row r="9" spans="1:9" x14ac:dyDescent="0.4">
      <c r="A9" s="1"/>
      <c r="B9" s="12" t="s">
        <v>13</v>
      </c>
      <c r="C9" s="13"/>
      <c r="D9" s="13"/>
      <c r="E9" s="13">
        <f t="shared" si="0"/>
        <v>0</v>
      </c>
      <c r="F9" s="12" t="s">
        <v>14</v>
      </c>
      <c r="G9" s="13">
        <v>886284</v>
      </c>
      <c r="H9" s="13">
        <v>597968</v>
      </c>
      <c r="I9" s="13">
        <f t="shared" si="1"/>
        <v>288316</v>
      </c>
    </row>
    <row r="10" spans="1:9" x14ac:dyDescent="0.4">
      <c r="A10" s="1"/>
      <c r="B10" s="12" t="s">
        <v>15</v>
      </c>
      <c r="C10" s="13">
        <v>3631070</v>
      </c>
      <c r="D10" s="13">
        <v>3838960</v>
      </c>
      <c r="E10" s="13">
        <f t="shared" si="0"/>
        <v>-207890</v>
      </c>
      <c r="F10" s="12" t="s">
        <v>16</v>
      </c>
      <c r="G10" s="13">
        <v>1325480</v>
      </c>
      <c r="H10" s="13">
        <v>1018782</v>
      </c>
      <c r="I10" s="13">
        <f t="shared" si="1"/>
        <v>306698</v>
      </c>
    </row>
    <row r="11" spans="1:9" x14ac:dyDescent="0.4">
      <c r="A11" s="1"/>
      <c r="B11" s="12" t="s">
        <v>17</v>
      </c>
      <c r="C11" s="13">
        <v>3022000</v>
      </c>
      <c r="D11" s="13">
        <v>2992000</v>
      </c>
      <c r="E11" s="13">
        <f t="shared" si="0"/>
        <v>30000</v>
      </c>
      <c r="F11" s="12" t="s">
        <v>18</v>
      </c>
      <c r="G11" s="13"/>
      <c r="H11" s="13"/>
      <c r="I11" s="13">
        <f t="shared" si="1"/>
        <v>0</v>
      </c>
    </row>
    <row r="12" spans="1:9" x14ac:dyDescent="0.4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3220000</v>
      </c>
      <c r="H12" s="13">
        <v>3220000</v>
      </c>
      <c r="I12" s="13">
        <f t="shared" si="1"/>
        <v>0</v>
      </c>
    </row>
    <row r="13" spans="1:9" x14ac:dyDescent="0.4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1002000</v>
      </c>
      <c r="H13" s="13">
        <v>1002000</v>
      </c>
      <c r="I13" s="13">
        <f t="shared" si="1"/>
        <v>0</v>
      </c>
    </row>
    <row r="14" spans="1:9" x14ac:dyDescent="0.4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 x14ac:dyDescent="0.4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 x14ac:dyDescent="0.4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x14ac:dyDescent="0.4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x14ac:dyDescent="0.4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 x14ac:dyDescent="0.4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 x14ac:dyDescent="0.4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1298918</v>
      </c>
      <c r="H20" s="13">
        <v>1776200</v>
      </c>
      <c r="I20" s="13">
        <f t="shared" si="1"/>
        <v>-477282</v>
      </c>
    </row>
    <row r="21" spans="1:9" x14ac:dyDescent="0.4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 x14ac:dyDescent="0.4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 x14ac:dyDescent="0.4">
      <c r="A23" s="1"/>
      <c r="B23" s="12" t="s">
        <v>41</v>
      </c>
      <c r="C23" s="13"/>
      <c r="D23" s="13"/>
      <c r="E23" s="13">
        <f t="shared" si="0"/>
        <v>0</v>
      </c>
      <c r="F23" s="12" t="s">
        <v>42</v>
      </c>
      <c r="G23" s="13"/>
      <c r="H23" s="13"/>
      <c r="I23" s="13">
        <f t="shared" si="1"/>
        <v>0</v>
      </c>
    </row>
    <row r="24" spans="1:9" x14ac:dyDescent="0.4">
      <c r="A24" s="1"/>
      <c r="B24" s="12" t="s">
        <v>43</v>
      </c>
      <c r="C24" s="13"/>
      <c r="D24" s="13"/>
      <c r="E24" s="13">
        <f t="shared" si="0"/>
        <v>0</v>
      </c>
      <c r="F24" s="12" t="s">
        <v>44</v>
      </c>
      <c r="G24" s="13"/>
      <c r="H24" s="13"/>
      <c r="I24" s="13">
        <f t="shared" si="1"/>
        <v>0</v>
      </c>
    </row>
    <row r="25" spans="1:9" x14ac:dyDescent="0.4">
      <c r="A25" s="1"/>
      <c r="B25" s="12" t="s">
        <v>45</v>
      </c>
      <c r="C25" s="13"/>
      <c r="D25" s="13"/>
      <c r="E25" s="13">
        <f t="shared" si="0"/>
        <v>0</v>
      </c>
      <c r="F25" s="12" t="s">
        <v>46</v>
      </c>
      <c r="G25" s="13"/>
      <c r="H25" s="13"/>
      <c r="I25" s="13">
        <f t="shared" si="1"/>
        <v>0</v>
      </c>
    </row>
    <row r="26" spans="1:9" x14ac:dyDescent="0.4">
      <c r="A26" s="1"/>
      <c r="B26" s="12" t="s">
        <v>47</v>
      </c>
      <c r="C26" s="13"/>
      <c r="D26" s="13"/>
      <c r="E26" s="13">
        <f t="shared" si="0"/>
        <v>0</v>
      </c>
      <c r="F26" s="12" t="s">
        <v>48</v>
      </c>
      <c r="G26" s="13"/>
      <c r="H26" s="13"/>
      <c r="I26" s="13">
        <f t="shared" si="1"/>
        <v>0</v>
      </c>
    </row>
    <row r="27" spans="1:9" x14ac:dyDescent="0.4">
      <c r="A27" s="1"/>
      <c r="B27" s="12"/>
      <c r="C27" s="13"/>
      <c r="D27" s="13"/>
      <c r="E27" s="13"/>
      <c r="F27" s="12" t="s">
        <v>49</v>
      </c>
      <c r="G27" s="13">
        <v>2728000</v>
      </c>
      <c r="H27" s="13">
        <v>2124780</v>
      </c>
      <c r="I27" s="13">
        <f t="shared" si="1"/>
        <v>603220</v>
      </c>
    </row>
    <row r="28" spans="1:9" x14ac:dyDescent="0.4">
      <c r="A28" s="1"/>
      <c r="B28" s="12"/>
      <c r="C28" s="13"/>
      <c r="D28" s="13"/>
      <c r="E28" s="13"/>
      <c r="F28" s="12" t="s">
        <v>50</v>
      </c>
      <c r="G28" s="13"/>
      <c r="H28" s="13"/>
      <c r="I28" s="13">
        <f t="shared" si="1"/>
        <v>0</v>
      </c>
    </row>
    <row r="29" spans="1:9" x14ac:dyDescent="0.4">
      <c r="A29" s="1"/>
      <c r="B29" s="8" t="s">
        <v>51</v>
      </c>
      <c r="C29" s="9">
        <f>+C30 +C35</f>
        <v>79151347</v>
      </c>
      <c r="D29" s="9">
        <f>+D30 +D35</f>
        <v>85587912</v>
      </c>
      <c r="E29" s="9">
        <f t="shared" si="0"/>
        <v>-6436565</v>
      </c>
      <c r="F29" s="8" t="s">
        <v>52</v>
      </c>
      <c r="G29" s="9">
        <f>+G30+G31+G32+G33+G34+G35+G36+G37+G38</f>
        <v>147000</v>
      </c>
      <c r="H29" s="9">
        <f>+H30+H31+H32+H33+H34+H35+H36+H37+H38</f>
        <v>4369000</v>
      </c>
      <c r="I29" s="9">
        <f t="shared" si="1"/>
        <v>-4222000</v>
      </c>
    </row>
    <row r="30" spans="1:9" x14ac:dyDescent="0.4">
      <c r="A30" s="1"/>
      <c r="B30" s="8" t="s">
        <v>53</v>
      </c>
      <c r="C30" s="9">
        <f>+C31+C32+C33+C34</f>
        <v>56270901</v>
      </c>
      <c r="D30" s="9">
        <f>+D31+D32+D33+D34</f>
        <v>62228219</v>
      </c>
      <c r="E30" s="9">
        <f t="shared" si="0"/>
        <v>-5957318</v>
      </c>
      <c r="F30" s="10" t="s">
        <v>54</v>
      </c>
      <c r="G30" s="11"/>
      <c r="H30" s="11">
        <v>3220000</v>
      </c>
      <c r="I30" s="11">
        <f t="shared" si="1"/>
        <v>-3220000</v>
      </c>
    </row>
    <row r="31" spans="1:9" x14ac:dyDescent="0.4">
      <c r="A31" s="1"/>
      <c r="B31" s="10" t="s">
        <v>55</v>
      </c>
      <c r="C31" s="11"/>
      <c r="D31" s="11"/>
      <c r="E31" s="11">
        <f t="shared" si="0"/>
        <v>0</v>
      </c>
      <c r="F31" s="12" t="s">
        <v>56</v>
      </c>
      <c r="G31" s="13">
        <v>147000</v>
      </c>
      <c r="H31" s="13">
        <v>1149000</v>
      </c>
      <c r="I31" s="13">
        <f t="shared" si="1"/>
        <v>-1002000</v>
      </c>
    </row>
    <row r="32" spans="1:9" x14ac:dyDescent="0.4">
      <c r="A32" s="1"/>
      <c r="B32" s="12" t="s">
        <v>57</v>
      </c>
      <c r="C32" s="13">
        <v>56270901</v>
      </c>
      <c r="D32" s="13">
        <v>62228219</v>
      </c>
      <c r="E32" s="13">
        <f t="shared" si="0"/>
        <v>-5957318</v>
      </c>
      <c r="F32" s="12" t="s">
        <v>58</v>
      </c>
      <c r="G32" s="13"/>
      <c r="H32" s="13"/>
      <c r="I32" s="13">
        <f t="shared" si="1"/>
        <v>0</v>
      </c>
    </row>
    <row r="33" spans="1:9" x14ac:dyDescent="0.4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x14ac:dyDescent="0.4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/>
      <c r="H34" s="13"/>
      <c r="I34" s="13">
        <f t="shared" si="1"/>
        <v>0</v>
      </c>
    </row>
    <row r="35" spans="1:9" x14ac:dyDescent="0.4">
      <c r="A35" s="1"/>
      <c r="B35" s="8" t="s">
        <v>63</v>
      </c>
      <c r="C35" s="9">
        <f>+C36+C37+C38+C39+C40+C41+C42+C43+C44+C45+C46+C47+C48+C49+C50-ABS(C51)</f>
        <v>22880446</v>
      </c>
      <c r="D35" s="9">
        <f>+D36+D37+D38+D39+D40+D41+D42+D43+D44+D45+D46+D47+D48+D49+D50-ABS(D51)</f>
        <v>23359693</v>
      </c>
      <c r="E35" s="9">
        <f t="shared" si="0"/>
        <v>-479247</v>
      </c>
      <c r="F35" s="12" t="s">
        <v>64</v>
      </c>
      <c r="G35" s="13"/>
      <c r="H35" s="13"/>
      <c r="I35" s="13">
        <f t="shared" si="1"/>
        <v>0</v>
      </c>
    </row>
    <row r="36" spans="1:9" x14ac:dyDescent="0.4">
      <c r="A36" s="1"/>
      <c r="B36" s="10" t="s">
        <v>55</v>
      </c>
      <c r="C36" s="11"/>
      <c r="D36" s="11"/>
      <c r="E36" s="11">
        <f t="shared" si="0"/>
        <v>0</v>
      </c>
      <c r="F36" s="12" t="s">
        <v>65</v>
      </c>
      <c r="G36" s="13"/>
      <c r="H36" s="13"/>
      <c r="I36" s="13">
        <f t="shared" si="1"/>
        <v>0</v>
      </c>
    </row>
    <row r="37" spans="1:9" x14ac:dyDescent="0.4">
      <c r="A37" s="1"/>
      <c r="B37" s="12" t="s">
        <v>57</v>
      </c>
      <c r="C37" s="13"/>
      <c r="D37" s="13"/>
      <c r="E37" s="13">
        <f t="shared" si="0"/>
        <v>0</v>
      </c>
      <c r="F37" s="12" t="s">
        <v>66</v>
      </c>
      <c r="G37" s="13"/>
      <c r="H37" s="13"/>
      <c r="I37" s="13">
        <f t="shared" si="1"/>
        <v>0</v>
      </c>
    </row>
    <row r="38" spans="1:9" x14ac:dyDescent="0.4">
      <c r="A38" s="1"/>
      <c r="B38" s="12" t="s">
        <v>67</v>
      </c>
      <c r="C38" s="13">
        <v>3260038</v>
      </c>
      <c r="D38" s="13">
        <v>3749810</v>
      </c>
      <c r="E38" s="13">
        <f t="shared" si="0"/>
        <v>-489772</v>
      </c>
      <c r="F38" s="12" t="s">
        <v>68</v>
      </c>
      <c r="G38" s="13"/>
      <c r="H38" s="13"/>
      <c r="I38" s="13">
        <f t="shared" si="1"/>
        <v>0</v>
      </c>
    </row>
    <row r="39" spans="1:9" x14ac:dyDescent="0.4">
      <c r="A39" s="1"/>
      <c r="B39" s="12" t="s">
        <v>69</v>
      </c>
      <c r="C39" s="13"/>
      <c r="D39" s="13"/>
      <c r="E39" s="13">
        <f t="shared" si="0"/>
        <v>0</v>
      </c>
      <c r="F39" s="8" t="s">
        <v>70</v>
      </c>
      <c r="G39" s="9">
        <f>+G7 +G29</f>
        <v>10607682</v>
      </c>
      <c r="H39" s="9">
        <f>+H7 +H29</f>
        <v>14108730</v>
      </c>
      <c r="I39" s="9">
        <f t="shared" si="1"/>
        <v>-3501048</v>
      </c>
    </row>
    <row r="40" spans="1:9" x14ac:dyDescent="0.4">
      <c r="A40" s="1"/>
      <c r="B40" s="12" t="s">
        <v>71</v>
      </c>
      <c r="C40" s="13">
        <v>1620408</v>
      </c>
      <c r="D40" s="13">
        <v>1609883</v>
      </c>
      <c r="E40" s="13">
        <f t="shared" si="0"/>
        <v>10525</v>
      </c>
      <c r="F40" s="23" t="s">
        <v>72</v>
      </c>
      <c r="G40" s="24"/>
      <c r="H40" s="24"/>
      <c r="I40" s="25"/>
    </row>
    <row r="41" spans="1:9" x14ac:dyDescent="0.4">
      <c r="A41" s="1"/>
      <c r="B41" s="12" t="s">
        <v>73</v>
      </c>
      <c r="C41" s="13"/>
      <c r="D41" s="13"/>
      <c r="E41" s="13">
        <f t="shared" si="0"/>
        <v>0</v>
      </c>
      <c r="F41" s="10" t="s">
        <v>74</v>
      </c>
      <c r="G41" s="11">
        <v>5000000</v>
      </c>
      <c r="H41" s="11">
        <v>5000000</v>
      </c>
      <c r="I41" s="11">
        <f t="shared" si="1"/>
        <v>0</v>
      </c>
    </row>
    <row r="42" spans="1:9" x14ac:dyDescent="0.4">
      <c r="A42" s="1"/>
      <c r="B42" s="12" t="s">
        <v>75</v>
      </c>
      <c r="C42" s="13"/>
      <c r="D42" s="13"/>
      <c r="E42" s="13">
        <f t="shared" si="0"/>
        <v>0</v>
      </c>
      <c r="F42" s="12" t="s">
        <v>76</v>
      </c>
      <c r="G42" s="13">
        <v>47191649</v>
      </c>
      <c r="H42" s="13">
        <v>52253945</v>
      </c>
      <c r="I42" s="13">
        <f t="shared" si="1"/>
        <v>-5062296</v>
      </c>
    </row>
    <row r="43" spans="1:9" x14ac:dyDescent="0.4">
      <c r="A43" s="1"/>
      <c r="B43" s="12" t="s">
        <v>77</v>
      </c>
      <c r="C43" s="13"/>
      <c r="D43" s="13"/>
      <c r="E43" s="13">
        <f t="shared" si="0"/>
        <v>0</v>
      </c>
      <c r="F43" s="12" t="s">
        <v>78</v>
      </c>
      <c r="G43" s="13">
        <f>+G44+G45</f>
        <v>18000000</v>
      </c>
      <c r="H43" s="13">
        <f>+H44+H45</f>
        <v>18000000</v>
      </c>
      <c r="I43" s="13">
        <f t="shared" si="1"/>
        <v>0</v>
      </c>
    </row>
    <row r="44" spans="1:9" x14ac:dyDescent="0.4">
      <c r="A44" s="1"/>
      <c r="B44" s="12" t="s">
        <v>79</v>
      </c>
      <c r="C44" s="13"/>
      <c r="D44" s="13"/>
      <c r="E44" s="13">
        <f t="shared" si="0"/>
        <v>0</v>
      </c>
      <c r="F44" s="12" t="s">
        <v>80</v>
      </c>
      <c r="G44" s="13">
        <v>10000000</v>
      </c>
      <c r="H44" s="13">
        <v>10000000</v>
      </c>
      <c r="I44" s="13">
        <f t="shared" si="1"/>
        <v>0</v>
      </c>
    </row>
    <row r="45" spans="1:9" x14ac:dyDescent="0.4">
      <c r="A45" s="1"/>
      <c r="B45" s="12" t="s">
        <v>81</v>
      </c>
      <c r="C45" s="13"/>
      <c r="D45" s="13"/>
      <c r="E45" s="13">
        <f t="shared" si="0"/>
        <v>0</v>
      </c>
      <c r="F45" s="12" t="s">
        <v>82</v>
      </c>
      <c r="G45" s="13">
        <v>8000000</v>
      </c>
      <c r="H45" s="13">
        <v>8000000</v>
      </c>
      <c r="I45" s="13">
        <f t="shared" si="1"/>
        <v>0</v>
      </c>
    </row>
    <row r="46" spans="1:9" x14ac:dyDescent="0.4">
      <c r="A46" s="1"/>
      <c r="B46" s="12" t="s">
        <v>83</v>
      </c>
      <c r="C46" s="13"/>
      <c r="D46" s="13"/>
      <c r="E46" s="13">
        <f t="shared" si="0"/>
        <v>0</v>
      </c>
      <c r="F46" s="12" t="s">
        <v>84</v>
      </c>
      <c r="G46" s="13">
        <v>17935179</v>
      </c>
      <c r="H46" s="13">
        <v>21834524</v>
      </c>
      <c r="I46" s="13">
        <f t="shared" si="1"/>
        <v>-3899345</v>
      </c>
    </row>
    <row r="47" spans="1:9" x14ac:dyDescent="0.4">
      <c r="A47" s="1"/>
      <c r="B47" s="12" t="s">
        <v>80</v>
      </c>
      <c r="C47" s="13">
        <v>10000000</v>
      </c>
      <c r="D47" s="13">
        <v>10000000</v>
      </c>
      <c r="E47" s="13">
        <f t="shared" si="0"/>
        <v>0</v>
      </c>
      <c r="F47" s="12" t="s">
        <v>85</v>
      </c>
      <c r="G47" s="13">
        <v>-3899345</v>
      </c>
      <c r="H47" s="13">
        <v>1819757</v>
      </c>
      <c r="I47" s="13">
        <f t="shared" si="1"/>
        <v>-5719102</v>
      </c>
    </row>
    <row r="48" spans="1:9" x14ac:dyDescent="0.4">
      <c r="A48" s="1"/>
      <c r="B48" s="12" t="s">
        <v>82</v>
      </c>
      <c r="C48" s="13">
        <v>8000000</v>
      </c>
      <c r="D48" s="13">
        <v>8000000</v>
      </c>
      <c r="E48" s="13">
        <f t="shared" si="0"/>
        <v>0</v>
      </c>
      <c r="F48" s="12"/>
      <c r="G48" s="13"/>
      <c r="H48" s="13"/>
      <c r="I48" s="13"/>
    </row>
    <row r="49" spans="1:9" x14ac:dyDescent="0.4">
      <c r="A49" s="1"/>
      <c r="B49" s="12" t="s">
        <v>86</v>
      </c>
      <c r="C49" s="13"/>
      <c r="D49" s="13"/>
      <c r="E49" s="13">
        <f t="shared" si="0"/>
        <v>0</v>
      </c>
      <c r="F49" s="12"/>
      <c r="G49" s="13"/>
      <c r="H49" s="13"/>
      <c r="I49" s="13"/>
    </row>
    <row r="50" spans="1:9" x14ac:dyDescent="0.4">
      <c r="A50" s="1"/>
      <c r="B50" s="12" t="s">
        <v>87</v>
      </c>
      <c r="C50" s="13"/>
      <c r="D50" s="13"/>
      <c r="E50" s="13">
        <f t="shared" si="0"/>
        <v>0</v>
      </c>
      <c r="F50" s="14"/>
      <c r="G50" s="15"/>
      <c r="H50" s="15"/>
      <c r="I50" s="15"/>
    </row>
    <row r="51" spans="1:9" x14ac:dyDescent="0.4">
      <c r="A51" s="1"/>
      <c r="B51" s="14" t="s">
        <v>47</v>
      </c>
      <c r="C51" s="15"/>
      <c r="D51" s="15"/>
      <c r="E51" s="15">
        <f t="shared" si="0"/>
        <v>0</v>
      </c>
      <c r="F51" s="8" t="s">
        <v>88</v>
      </c>
      <c r="G51" s="9">
        <f>+G41 +G42 +G43 +G46</f>
        <v>88126828</v>
      </c>
      <c r="H51" s="9">
        <f>+H41 +H42 +H43 +H46</f>
        <v>97088469</v>
      </c>
      <c r="I51" s="9">
        <f t="shared" si="1"/>
        <v>-8961641</v>
      </c>
    </row>
    <row r="52" spans="1:9" x14ac:dyDescent="0.4">
      <c r="A52" s="1"/>
      <c r="B52" s="8" t="s">
        <v>89</v>
      </c>
      <c r="C52" s="9">
        <f>+C7 +C29</f>
        <v>98734510</v>
      </c>
      <c r="D52" s="9">
        <f>+D7 +D29</f>
        <v>111197199</v>
      </c>
      <c r="E52" s="9">
        <f t="shared" si="0"/>
        <v>-12462689</v>
      </c>
      <c r="F52" s="16" t="s">
        <v>90</v>
      </c>
      <c r="G52" s="17">
        <f>+G39 +G51</f>
        <v>98734510</v>
      </c>
      <c r="H52" s="17">
        <f>+H39 +H51</f>
        <v>111197199</v>
      </c>
      <c r="I52" s="17">
        <f t="shared" si="1"/>
        <v>-12462689</v>
      </c>
    </row>
  </sheetData>
  <sheetProtection algorithmName="SHA-512" hashValue="tl+q/Vm35N2nl59NsiVp5XNiXdFyPWcaWZvKxJpq1xH53KNCDV8eD25k9CA0Z5t6Bh7bY2t5AoznjeJ+b9ruig==" saltValue="GofHxQO67f2nyV71zMpCrg==" spinCount="100000" sheet="1" objects="1" scenarios="1"/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ひかりのこ保育園</dc:creator>
  <cp:lastModifiedBy>nemo</cp:lastModifiedBy>
  <dcterms:created xsi:type="dcterms:W3CDTF">2019-07-12T06:01:46Z</dcterms:created>
  <dcterms:modified xsi:type="dcterms:W3CDTF">2019-12-31T02:45:23Z</dcterms:modified>
</cp:coreProperties>
</file>